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0.96\administracja\NOWE FTP ADMINISTRACJA\INSTALACJE\WODNA\WODOMIERZE\"/>
    </mc:Choice>
  </mc:AlternateContent>
  <bookViews>
    <workbookView xWindow="0" yWindow="0" windowWidth="20490" windowHeight="7155"/>
  </bookViews>
  <sheets>
    <sheet name="Arkusz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2" i="1"/>
  <c r="F21" i="1"/>
  <c r="F6" i="1"/>
  <c r="F4" i="1"/>
  <c r="A39" i="1" l="1"/>
  <c r="A38" i="1"/>
  <c r="F5" i="1"/>
  <c r="A17" i="1" l="1"/>
  <c r="A13" i="1"/>
  <c r="A12" i="1"/>
  <c r="A16" i="1"/>
</calcChain>
</file>

<file path=xl/sharedStrings.xml><?xml version="1.0" encoding="utf-8"?>
<sst xmlns="http://schemas.openxmlformats.org/spreadsheetml/2006/main" count="77" uniqueCount="55">
  <si>
    <t>minimalny  strumień objętości</t>
  </si>
  <si>
    <t>pośredni strumień objętości</t>
  </si>
  <si>
    <t>przeciążeniowy strumień objętości</t>
  </si>
  <si>
    <t>R</t>
  </si>
  <si>
    <t>klasa metrologiczna</t>
  </si>
  <si>
    <t>[litrów/godzinę]</t>
  </si>
  <si>
    <t>monimalny strumień objętości</t>
  </si>
  <si>
    <t>Wodomierze</t>
  </si>
  <si>
    <t>Mieszkaniowe</t>
  </si>
  <si>
    <t>Domowe</t>
  </si>
  <si>
    <t>Przemysłowe</t>
  </si>
  <si>
    <t>15/20</t>
  </si>
  <si>
    <t>Średnica nominalna DN [mm]</t>
  </si>
  <si>
    <t xml:space="preserve">Q3[m3/h] wg PN-EN 14154 (Ocena zgodności – MID) </t>
  </si>
  <si>
    <t>25/32</t>
  </si>
  <si>
    <t>przepływ nominalny (Qp(Qnorm)[m3/h]
wg PN-ISO 4064 (Prawnej kontroli metrologicznej - GUM)</t>
  </si>
  <si>
    <t>TABELA 3</t>
  </si>
  <si>
    <t>TABELA 1</t>
  </si>
  <si>
    <t>Ciągły strumień objętości (Q3)[m3/h]</t>
  </si>
  <si>
    <t>TABELA 4</t>
  </si>
  <si>
    <t>Klasy metrologiczne (wg GUM)</t>
  </si>
  <si>
    <t>Zakres pomiarowy A (wg MID)</t>
  </si>
  <si>
    <t>10, 12.5,16, 20, 25, 31.5</t>
  </si>
  <si>
    <t>A</t>
  </si>
  <si>
    <t>B</t>
  </si>
  <si>
    <t>C</t>
  </si>
  <si>
    <t>D</t>
  </si>
  <si>
    <t>50, 63</t>
  </si>
  <si>
    <t>100, 125</t>
  </si>
  <si>
    <t xml:space="preserve">200, 250, 
315, 400, 
500, 630, 
800 </t>
  </si>
  <si>
    <t>PRZELICZNIK Z GUM NA MID</t>
  </si>
  <si>
    <t>WSPÓŁCZYNNIK 1</t>
  </si>
  <si>
    <t>WSPÓŁCZYNNIK 2</t>
  </si>
  <si>
    <t>IM WYŻSZA TYM WYŻSZA DOKŁADNOŚĆ</t>
  </si>
  <si>
    <t>POCZĄTEK ZAKRESU 1</t>
  </si>
  <si>
    <t>POCZĄTEK ZAKRESU 2</t>
  </si>
  <si>
    <t>Q2 = Qt</t>
  </si>
  <si>
    <t>Qp = Q3 = Qn</t>
  </si>
  <si>
    <t>Q4 = Qs</t>
  </si>
  <si>
    <t>Q1 = Qmin</t>
  </si>
  <si>
    <t>WEDŁUG DYREKTYWY MID</t>
  </si>
  <si>
    <t xml:space="preserve">Dyrektywa określa 10-letni okres przejściowy. Wodomierze posiadające zatwierdzenia typu wydane przed 30 października 2006 r. mogą być legalizowane przez ten okres lub do czasu obowiązywania tego zatwierdzenia typu lecz nie dłużej niż do 30 października 2016 r. </t>
  </si>
  <si>
    <t>PN-EN-14154</t>
  </si>
  <si>
    <t xml:space="preserve">ISO 4064 i ISO10385-1:2000 </t>
  </si>
  <si>
    <t>dla klasy</t>
  </si>
  <si>
    <t>WSPÓŁCZYNNIK 1 ZIMNA</t>
  </si>
  <si>
    <t>WSPÓŁCZYNNIK 2 ZIMNA</t>
  </si>
  <si>
    <t>WSPÓŁCZYNNIK 1 CIEPŁA</t>
  </si>
  <si>
    <t>WSPÓŁCZYNNIK 2 CIEPŁA</t>
  </si>
  <si>
    <t>WSPÓŁCZYNNIK 1 GORĄCA</t>
  </si>
  <si>
    <t>WSPÓŁCZYNNIK 2 GORĄCA</t>
  </si>
  <si>
    <t>WSPÓŁCZYNNIK 1 (ZIMNA, CIEPŁA, GORĄCA)</t>
  </si>
  <si>
    <t>WSPÓŁCZYNNIK 2  (ZIMNA, CIEPŁA, GORĄCA)</t>
  </si>
  <si>
    <t>R klasa metrologiczna</t>
  </si>
  <si>
    <t>DO STOSOWANIA W POLSCE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</si>
</sst>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0.0"/>
  </numFmts>
  <fonts count="4" x14ac:knownFonts="1">
    <font>
      <sz val="11"/>
      <color theme="1"/>
      <name val="Calibri"/>
      <family val="2"/>
      <charset val="238"/>
      <scheme val="minor"/>
    </font>
    <font>
      <sz val="8"/>
      <color theme="1"/>
      <name val="Calibri"/>
      <family val="2"/>
      <charset val="238"/>
      <scheme val="minor"/>
    </font>
    <font>
      <sz val="8"/>
      <color theme="1"/>
      <name val="Tahoma"/>
      <family val="2"/>
      <charset val="238"/>
    </font>
    <font>
      <sz val="9"/>
      <color theme="1"/>
      <name val="Tahoma"/>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62">
    <xf numFmtId="0" fontId="0" fillId="0" borderId="0" xfId="0"/>
    <xf numFmtId="0" fontId="0" fillId="0" borderId="0" xfId="0" applyAlignment="1">
      <alignment vertical="center"/>
    </xf>
    <xf numFmtId="0" fontId="1" fillId="0" borderId="0" xfId="0" applyFont="1"/>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70"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70" fontId="2" fillId="0" borderId="12"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70" fontId="2" fillId="0" borderId="1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2" fillId="0" borderId="15" xfId="0" applyFont="1" applyBorder="1" applyAlignment="1">
      <alignment horizontal="center" vertical="center" wrapText="1"/>
    </xf>
    <xf numFmtId="0" fontId="3" fillId="0" borderId="0" xfId="0" applyFont="1"/>
    <xf numFmtId="0" fontId="3"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1" fillId="0" borderId="1" xfId="0" applyFont="1" applyBorder="1" applyAlignment="1">
      <alignment horizontal="center" vertical="center"/>
    </xf>
    <xf numFmtId="170"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xf numFmtId="0" fontId="3" fillId="2" borderId="0" xfId="0" applyFont="1" applyFill="1" applyAlignment="1">
      <alignment horizontal="left" vertical="center" wrapText="1"/>
    </xf>
    <xf numFmtId="0" fontId="3" fillId="2" borderId="0" xfId="0" applyFont="1" applyFill="1" applyAlignment="1">
      <alignment horizontal="left" vertical="center" wrapText="1"/>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3" fillId="3" borderId="0" xfId="0" applyFont="1" applyFill="1"/>
    <xf numFmtId="0" fontId="3" fillId="3" borderId="1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Alignment="1">
      <alignment horizontal="left" vertical="center" wrapText="1"/>
    </xf>
    <xf numFmtId="0" fontId="3" fillId="2" borderId="0" xfId="0" applyFont="1" applyFill="1" applyAlignment="1">
      <alignment horizontal="right" vertical="center" wrapText="1"/>
    </xf>
    <xf numFmtId="0" fontId="3" fillId="3" borderId="0" xfId="0" applyFont="1" applyFill="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A11" sqref="A11:E11"/>
    </sheetView>
  </sheetViews>
  <sheetFormatPr defaultRowHeight="15" x14ac:dyDescent="0.25"/>
  <cols>
    <col min="1" max="1" width="12.42578125" customWidth="1"/>
    <col min="2" max="2" width="10.5703125" customWidth="1"/>
    <col min="5" max="5" width="10.140625" customWidth="1"/>
  </cols>
  <sheetData>
    <row r="1" spans="1:11" s="29" customFormat="1" ht="11.25" x14ac:dyDescent="0.15">
      <c r="A1" s="42"/>
      <c r="B1" s="42"/>
      <c r="C1" s="42"/>
      <c r="D1" s="42"/>
      <c r="E1" s="42"/>
      <c r="F1" s="43"/>
      <c r="G1" s="42"/>
      <c r="H1" s="42"/>
      <c r="I1" s="42"/>
      <c r="J1" s="42"/>
      <c r="K1" s="30"/>
    </row>
    <row r="2" spans="1:11" s="29" customFormat="1" ht="11.25" x14ac:dyDescent="0.15">
      <c r="A2" s="42" t="s">
        <v>42</v>
      </c>
      <c r="B2" s="42" t="s">
        <v>54</v>
      </c>
      <c r="C2" s="42"/>
      <c r="D2" s="42"/>
      <c r="E2" s="42"/>
      <c r="F2" s="43"/>
      <c r="G2" s="42"/>
      <c r="H2" s="42"/>
      <c r="I2" s="42"/>
      <c r="J2" s="42"/>
      <c r="K2" s="30"/>
    </row>
    <row r="3" spans="1:11" s="29" customFormat="1" ht="18" customHeight="1" x14ac:dyDescent="0.15">
      <c r="A3" s="42" t="s">
        <v>37</v>
      </c>
      <c r="B3" s="44" t="s">
        <v>6</v>
      </c>
      <c r="C3" s="44"/>
      <c r="D3" s="44"/>
      <c r="E3" s="44"/>
      <c r="F3" s="43">
        <v>2500</v>
      </c>
      <c r="G3" s="42" t="s">
        <v>5</v>
      </c>
      <c r="H3" s="42"/>
      <c r="I3" s="42"/>
      <c r="J3" s="42"/>
      <c r="K3" s="30"/>
    </row>
    <row r="4" spans="1:11" s="29" customFormat="1" ht="18" customHeight="1" x14ac:dyDescent="0.15">
      <c r="A4" s="42" t="s">
        <v>39</v>
      </c>
      <c r="B4" s="44" t="s">
        <v>0</v>
      </c>
      <c r="C4" s="44"/>
      <c r="D4" s="44"/>
      <c r="E4" s="44"/>
      <c r="F4" s="43">
        <f>F3/F8</f>
        <v>62.5</v>
      </c>
      <c r="G4" s="42" t="s">
        <v>5</v>
      </c>
      <c r="H4" s="42"/>
      <c r="I4" s="42" t="s">
        <v>34</v>
      </c>
      <c r="J4" s="42"/>
      <c r="K4" s="30"/>
    </row>
    <row r="5" spans="1:11" s="29" customFormat="1" ht="18" customHeight="1" x14ac:dyDescent="0.15">
      <c r="A5" s="42" t="s">
        <v>36</v>
      </c>
      <c r="B5" s="44" t="s">
        <v>1</v>
      </c>
      <c r="C5" s="44"/>
      <c r="D5" s="44"/>
      <c r="E5" s="44"/>
      <c r="F5" s="43">
        <f>F4*F10</f>
        <v>100</v>
      </c>
      <c r="G5" s="42" t="s">
        <v>5</v>
      </c>
      <c r="H5" s="42"/>
      <c r="I5" s="42" t="s">
        <v>35</v>
      </c>
      <c r="J5" s="42"/>
      <c r="K5" s="30"/>
    </row>
    <row r="6" spans="1:11" s="29" customFormat="1" ht="18" customHeight="1" x14ac:dyDescent="0.15">
      <c r="A6" s="42" t="s">
        <v>38</v>
      </c>
      <c r="B6" s="44" t="s">
        <v>2</v>
      </c>
      <c r="C6" s="44"/>
      <c r="D6" s="44"/>
      <c r="E6" s="44"/>
      <c r="F6" s="43">
        <f>F3*F11</f>
        <v>3125</v>
      </c>
      <c r="G6" s="42" t="s">
        <v>5</v>
      </c>
      <c r="H6" s="42"/>
      <c r="I6" s="42"/>
      <c r="J6" s="42"/>
      <c r="K6" s="30"/>
    </row>
    <row r="7" spans="1:11" s="29" customFormat="1" ht="18" customHeight="1" x14ac:dyDescent="0.15">
      <c r="A7" s="42"/>
      <c r="B7" s="42"/>
      <c r="C7" s="42"/>
      <c r="D7" s="42"/>
      <c r="E7" s="42"/>
      <c r="F7" s="43"/>
      <c r="G7" s="42"/>
      <c r="H7" s="42"/>
      <c r="I7" s="42"/>
      <c r="J7" s="42"/>
      <c r="K7" s="30"/>
    </row>
    <row r="8" spans="1:11" s="29" customFormat="1" ht="18" customHeight="1" x14ac:dyDescent="0.15">
      <c r="A8" s="42" t="s">
        <v>3</v>
      </c>
      <c r="B8" s="42" t="s">
        <v>4</v>
      </c>
      <c r="C8" s="42"/>
      <c r="D8" s="42"/>
      <c r="E8" s="42"/>
      <c r="F8" s="43">
        <v>40</v>
      </c>
      <c r="G8" s="42" t="s">
        <v>33</v>
      </c>
      <c r="H8" s="42"/>
      <c r="I8" s="42"/>
      <c r="J8" s="42"/>
      <c r="K8" s="30"/>
    </row>
    <row r="9" spans="1:11" s="29" customFormat="1" ht="18" customHeight="1" x14ac:dyDescent="0.15">
      <c r="A9" s="42"/>
      <c r="B9" s="42"/>
      <c r="C9" s="42"/>
      <c r="D9" s="42"/>
      <c r="E9" s="42"/>
      <c r="F9" s="43"/>
      <c r="G9" s="42"/>
      <c r="H9" s="42"/>
      <c r="I9" s="42"/>
      <c r="J9" s="42"/>
      <c r="K9" s="30"/>
    </row>
    <row r="10" spans="1:11" s="29" customFormat="1" ht="18" customHeight="1" x14ac:dyDescent="0.15">
      <c r="A10" s="60" t="s">
        <v>51</v>
      </c>
      <c r="B10" s="60"/>
      <c r="C10" s="60"/>
      <c r="D10" s="60"/>
      <c r="E10" s="60"/>
      <c r="F10" s="43">
        <v>1.6</v>
      </c>
      <c r="G10" s="42"/>
      <c r="H10" s="42"/>
      <c r="I10" s="42"/>
      <c r="J10" s="42"/>
      <c r="K10" s="30"/>
    </row>
    <row r="11" spans="1:11" s="29" customFormat="1" ht="18" customHeight="1" x14ac:dyDescent="0.15">
      <c r="A11" s="44" t="s">
        <v>52</v>
      </c>
      <c r="B11" s="44"/>
      <c r="C11" s="44"/>
      <c r="D11" s="44"/>
      <c r="E11" s="44"/>
      <c r="F11" s="43">
        <v>1.25</v>
      </c>
      <c r="G11" s="42"/>
      <c r="H11" s="42"/>
      <c r="I11" s="42"/>
      <c r="J11" s="42"/>
      <c r="K11" s="30"/>
    </row>
    <row r="12" spans="1:11" s="29" customFormat="1" ht="30.75" customHeight="1" x14ac:dyDescent="0.15">
      <c r="A12" s="46" t="str">
        <f>"Błąd graniczny dopuszczalny od Qmin ("&amp;TEXT(F4,"0,00")&amp;" litrów/godzinę) włącznie do Qt ("&amp;TEXT(F5,"0,00")&amp;" litrów/godzinę) z wyłączeniem Qt wynosi ±5% (tj. 5 litrów na każde 100 litrów) dla wodomierzy wody zimnej, ciepłej i gorącej)."</f>
        <v>Błąd graniczny dopuszczalny od Qmin (62,50 litrów/godzinę) włącznie do Qt (100,00 litrów/godzinę) z wyłączeniem Qt wynosi ±5% (tj. 5 litrów na każde 100 litrów) dla wodomierzy wody zimnej, ciepłej i gorącej).</v>
      </c>
      <c r="B12" s="46"/>
      <c r="C12" s="46"/>
      <c r="D12" s="46"/>
      <c r="E12" s="46"/>
      <c r="F12" s="46"/>
      <c r="G12" s="46"/>
      <c r="H12" s="46"/>
      <c r="I12" s="46"/>
      <c r="J12" s="46"/>
      <c r="K12" s="30"/>
    </row>
    <row r="13" spans="1:11" s="29" customFormat="1" ht="36.75" customHeight="1" x14ac:dyDescent="0.15">
      <c r="A13" s="46" t="str">
        <f>"Błąd graniczny dopuszczalny w przedziale górnym zakresu obciążeń od Qt ("&amp;TEXT(F5,"0,00")&amp;" litrów/godzinę) włącznie do Qs(max) ("&amp;TEXT(F6,"0,00")&amp;" litrów/godzinę) z włączeniem Qs(max) wynosi ±2% (tj. 2 litry na 100 litrów) dla wodomierzy wody zimnej i ±3% (tj. 3 litry na 100 litrów) dla wodomierzy wody ciepłej i gorącej)."</f>
        <v>Błąd graniczny dopuszczalny w przedziale górnym zakresu obciążeń od Qt (100,00 litrów/godzinę) włącznie do Qs(max) (3125,00 litrów/godzinę) z włączeniem Qs(max) wynosi ±2% (tj. 2 litry na 100 litrów) dla wodomierzy wody zimnej i ±3% (tj. 3 litry na 100 litrów) dla wodomierzy wody ciepłej i gorącej).</v>
      </c>
      <c r="B13" s="46"/>
      <c r="C13" s="46"/>
      <c r="D13" s="46"/>
      <c r="E13" s="46"/>
      <c r="F13" s="46"/>
      <c r="G13" s="46"/>
      <c r="H13" s="46"/>
      <c r="I13" s="46"/>
      <c r="J13" s="46"/>
      <c r="K13" s="30"/>
    </row>
    <row r="14" spans="1:11" s="29" customFormat="1" ht="12" customHeight="1" x14ac:dyDescent="0.15">
      <c r="A14" s="47"/>
      <c r="B14" s="47"/>
      <c r="C14" s="47"/>
      <c r="D14" s="47"/>
      <c r="E14" s="47"/>
      <c r="F14" s="47"/>
      <c r="G14" s="47"/>
      <c r="H14" s="47"/>
      <c r="I14" s="47"/>
      <c r="J14" s="47"/>
      <c r="K14" s="30"/>
    </row>
    <row r="15" spans="1:11" s="29" customFormat="1" ht="18" customHeight="1" x14ac:dyDescent="0.15">
      <c r="A15" s="45" t="s">
        <v>40</v>
      </c>
      <c r="B15" s="42"/>
      <c r="C15" s="42"/>
      <c r="D15" s="43"/>
      <c r="E15" s="43"/>
      <c r="F15" s="43"/>
      <c r="G15" s="42"/>
      <c r="H15" s="42"/>
      <c r="I15" s="42"/>
      <c r="J15" s="42"/>
      <c r="K15" s="30"/>
    </row>
    <row r="16" spans="1:11" s="29" customFormat="1" ht="28.5" customHeight="1" x14ac:dyDescent="0.15">
      <c r="A16" s="46" t="str">
        <f>"Błąd graniczny dopuszczalny od Q1 ("&amp;TEXT(F4,"0,00")&amp;" litrów/godzinę) włącznie do Q2 ("&amp;TEXT(F5,"0,00")&amp;" litrów/godzinę) z wyłączeniem Q2 wynosi ±5% (tj. 5 litrów na każde 100 litrów) dla wodomierzy wody zimnej, ciepłej i gorącej)."</f>
        <v>Błąd graniczny dopuszczalny od Q1 (62,50 litrów/godzinę) włącznie do Q2 (100,00 litrów/godzinę) z wyłączeniem Q2 wynosi ±5% (tj. 5 litrów na każde 100 litrów) dla wodomierzy wody zimnej, ciepłej i gorącej).</v>
      </c>
      <c r="B16" s="46"/>
      <c r="C16" s="46"/>
      <c r="D16" s="46"/>
      <c r="E16" s="46"/>
      <c r="F16" s="46"/>
      <c r="G16" s="46"/>
      <c r="H16" s="46"/>
      <c r="I16" s="46"/>
      <c r="J16" s="46"/>
      <c r="K16" s="30"/>
    </row>
    <row r="17" spans="1:11" s="29" customFormat="1" ht="45.75" customHeight="1" x14ac:dyDescent="0.15">
      <c r="A17" s="46" t="str">
        <f>"Błąd graniczny dopuszczalny w przedziale górnym zakresu obciążeń od Q2 ("&amp;TEXT(F5,"0,00")&amp;" litrów/godzinę) włącznie do Q4 ("&amp;TEXT(F6,"0,00")&amp;" litrów/godzinę) z włączeniem Q4 wynosi ±2% (tj. 2 litry na 100 litrów) dla wodomierzy wody zimnej i ±3% (tj. 3 litry na 100 litrów) dla wodomierzy wody ciepłej i gorącej)."</f>
        <v>Błąd graniczny dopuszczalny w przedziale górnym zakresu obciążeń od Q2 (100,00 litrów/godzinę) włącznie do Q4 (3125,00 litrów/godzinę) z włączeniem Q4 wynosi ±2% (tj. 2 litry na 100 litrów) dla wodomierzy wody zimnej i ±3% (tj. 3 litry na 100 litrów) dla wodomierzy wody ciepłej i gorącej).</v>
      </c>
      <c r="B17" s="46"/>
      <c r="C17" s="46"/>
      <c r="D17" s="46"/>
      <c r="E17" s="46"/>
      <c r="F17" s="46"/>
      <c r="G17" s="46"/>
      <c r="H17" s="46"/>
      <c r="I17" s="46"/>
      <c r="J17" s="46"/>
      <c r="K17" s="30"/>
    </row>
    <row r="18" spans="1:11" s="29" customFormat="1" ht="16.5" customHeight="1" x14ac:dyDescent="0.15">
      <c r="A18" s="47"/>
      <c r="B18" s="47"/>
      <c r="C18" s="47"/>
      <c r="D18" s="47"/>
      <c r="E18" s="47"/>
      <c r="F18" s="47"/>
      <c r="G18" s="47"/>
      <c r="H18" s="47"/>
      <c r="I18" s="47"/>
      <c r="J18" s="47"/>
      <c r="K18" s="30"/>
    </row>
    <row r="19" spans="1:11" s="29" customFormat="1" ht="11.25" x14ac:dyDescent="0.15">
      <c r="A19" s="48" t="s">
        <v>43</v>
      </c>
      <c r="B19" s="48"/>
      <c r="C19" s="48"/>
      <c r="D19" s="48"/>
      <c r="E19" s="48"/>
      <c r="F19" s="49"/>
      <c r="G19" s="48"/>
      <c r="H19" s="48"/>
      <c r="I19" s="48"/>
      <c r="J19" s="48"/>
      <c r="K19" s="30"/>
    </row>
    <row r="20" spans="1:11" s="29" customFormat="1" ht="18" customHeight="1" x14ac:dyDescent="0.15">
      <c r="A20" s="48" t="s">
        <v>37</v>
      </c>
      <c r="B20" s="50" t="s">
        <v>6</v>
      </c>
      <c r="C20" s="50"/>
      <c r="D20" s="50"/>
      <c r="E20" s="50"/>
      <c r="F20" s="49">
        <v>2500</v>
      </c>
      <c r="G20" s="48" t="s">
        <v>5</v>
      </c>
      <c r="H20" s="48"/>
      <c r="I20" s="48"/>
      <c r="J20" s="48"/>
      <c r="K20" s="30"/>
    </row>
    <row r="21" spans="1:11" s="29" customFormat="1" ht="18" customHeight="1" x14ac:dyDescent="0.15">
      <c r="A21" s="48" t="s">
        <v>39</v>
      </c>
      <c r="B21" s="50" t="s">
        <v>0</v>
      </c>
      <c r="C21" s="50"/>
      <c r="D21" s="50"/>
      <c r="E21" s="50"/>
      <c r="F21" s="49">
        <f>F20*F26</f>
        <v>100</v>
      </c>
      <c r="G21" s="48" t="s">
        <v>5</v>
      </c>
      <c r="H21" s="48"/>
      <c r="I21" s="48" t="s">
        <v>34</v>
      </c>
      <c r="J21" s="48"/>
      <c r="K21" s="30"/>
    </row>
    <row r="22" spans="1:11" s="29" customFormat="1" ht="18" customHeight="1" x14ac:dyDescent="0.15">
      <c r="A22" s="48" t="s">
        <v>36</v>
      </c>
      <c r="B22" s="50" t="s">
        <v>1</v>
      </c>
      <c r="C22" s="50"/>
      <c r="D22" s="50"/>
      <c r="E22" s="50"/>
      <c r="F22" s="49">
        <f>F20*F27</f>
        <v>250</v>
      </c>
      <c r="G22" s="48" t="s">
        <v>5</v>
      </c>
      <c r="H22" s="48"/>
      <c r="I22" s="48" t="s">
        <v>35</v>
      </c>
      <c r="J22" s="48"/>
      <c r="K22" s="30"/>
    </row>
    <row r="23" spans="1:11" s="29" customFormat="1" ht="18" customHeight="1" x14ac:dyDescent="0.15">
      <c r="A23" s="48" t="s">
        <v>38</v>
      </c>
      <c r="B23" s="50" t="s">
        <v>2</v>
      </c>
      <c r="C23" s="50"/>
      <c r="D23" s="50"/>
      <c r="E23" s="50"/>
      <c r="F23" s="49">
        <f>2*F20</f>
        <v>5000</v>
      </c>
      <c r="G23" s="48" t="s">
        <v>5</v>
      </c>
      <c r="H23" s="48"/>
      <c r="I23" s="48"/>
      <c r="J23" s="48"/>
      <c r="K23" s="30"/>
    </row>
    <row r="24" spans="1:11" s="29" customFormat="1" ht="18" customHeight="1" x14ac:dyDescent="0.15">
      <c r="A24" s="48"/>
      <c r="B24" s="48"/>
      <c r="C24" s="48"/>
      <c r="D24" s="48"/>
      <c r="E24" s="48"/>
      <c r="F24" s="49"/>
      <c r="G24" s="48"/>
      <c r="H24" s="48"/>
      <c r="I24" s="48"/>
      <c r="J24" s="48"/>
      <c r="K24" s="30"/>
    </row>
    <row r="25" spans="1:11" s="29" customFormat="1" ht="18" customHeight="1" x14ac:dyDescent="0.15">
      <c r="A25" s="48"/>
      <c r="B25" s="51"/>
      <c r="C25" s="48"/>
      <c r="D25" s="61" t="s">
        <v>53</v>
      </c>
      <c r="E25" s="61"/>
      <c r="F25" s="49">
        <v>40</v>
      </c>
      <c r="G25" s="48" t="s">
        <v>33</v>
      </c>
      <c r="H25" s="48"/>
      <c r="I25" s="48"/>
      <c r="J25" s="48"/>
      <c r="K25" s="30"/>
    </row>
    <row r="26" spans="1:11" s="29" customFormat="1" ht="18" customHeight="1" x14ac:dyDescent="0.15">
      <c r="A26" s="48"/>
      <c r="B26" s="48"/>
      <c r="C26" s="48"/>
      <c r="D26" s="48" t="s">
        <v>31</v>
      </c>
      <c r="E26" s="48"/>
      <c r="F26" s="57">
        <v>0.04</v>
      </c>
      <c r="G26" s="48"/>
      <c r="H26" s="48"/>
      <c r="I26" s="48"/>
      <c r="J26" s="48"/>
      <c r="K26" s="30"/>
    </row>
    <row r="27" spans="1:11" s="29" customFormat="1" ht="18" customHeight="1" x14ac:dyDescent="0.15">
      <c r="A27" s="48"/>
      <c r="B27" s="48"/>
      <c r="C27" s="48"/>
      <c r="D27" s="48" t="s">
        <v>32</v>
      </c>
      <c r="E27" s="48"/>
      <c r="F27" s="57">
        <v>0.1</v>
      </c>
      <c r="G27" s="48"/>
      <c r="H27" s="48"/>
      <c r="I27" s="48"/>
      <c r="J27" s="48"/>
      <c r="K27" s="30"/>
    </row>
    <row r="28" spans="1:11" s="29" customFormat="1" ht="18" customHeight="1" x14ac:dyDescent="0.15">
      <c r="A28" s="48"/>
      <c r="B28" s="48"/>
      <c r="C28" s="51"/>
      <c r="D28" s="48"/>
      <c r="E28" s="51"/>
      <c r="F28" s="51"/>
      <c r="G28" s="48"/>
      <c r="H28" s="48"/>
      <c r="I28" s="48"/>
      <c r="J28" s="48"/>
      <c r="K28" s="30"/>
    </row>
    <row r="29" spans="1:11" s="29" customFormat="1" ht="18" customHeight="1" x14ac:dyDescent="0.15">
      <c r="A29" s="52" t="s">
        <v>44</v>
      </c>
      <c r="B29" s="53"/>
      <c r="C29" s="54" t="s">
        <v>23</v>
      </c>
      <c r="D29" s="54" t="s">
        <v>24</v>
      </c>
      <c r="E29" s="54" t="s">
        <v>25</v>
      </c>
      <c r="F29" s="54" t="s">
        <v>26</v>
      </c>
      <c r="G29" s="55"/>
      <c r="H29" s="55"/>
      <c r="I29" s="55"/>
      <c r="J29" s="48"/>
      <c r="K29" s="30"/>
    </row>
    <row r="30" spans="1:11" s="29" customFormat="1" ht="18" customHeight="1" x14ac:dyDescent="0.15">
      <c r="A30" s="56" t="s">
        <v>47</v>
      </c>
      <c r="B30" s="56"/>
      <c r="C30" s="54">
        <v>0.04</v>
      </c>
      <c r="D30" s="54">
        <v>0.02</v>
      </c>
      <c r="E30" s="54">
        <v>0.01</v>
      </c>
      <c r="F30" s="54">
        <v>0.01</v>
      </c>
      <c r="G30" s="55"/>
      <c r="H30" s="51"/>
      <c r="I30" s="55"/>
      <c r="J30" s="48"/>
      <c r="K30" s="30"/>
    </row>
    <row r="31" spans="1:11" s="29" customFormat="1" ht="18" customHeight="1" x14ac:dyDescent="0.15">
      <c r="A31" s="56" t="s">
        <v>48</v>
      </c>
      <c r="B31" s="56"/>
      <c r="C31" s="54">
        <v>0.1</v>
      </c>
      <c r="D31" s="54">
        <v>0.08</v>
      </c>
      <c r="E31" s="54">
        <v>0.06</v>
      </c>
      <c r="F31" s="54">
        <v>1.4999999999999999E-2</v>
      </c>
      <c r="G31" s="55"/>
      <c r="H31" s="51"/>
      <c r="I31" s="55"/>
      <c r="J31" s="48"/>
      <c r="K31" s="30"/>
    </row>
    <row r="32" spans="1:11" s="29" customFormat="1" ht="18" customHeight="1" x14ac:dyDescent="0.15">
      <c r="A32" s="56" t="s">
        <v>45</v>
      </c>
      <c r="B32" s="56"/>
      <c r="C32" s="54">
        <v>0.08</v>
      </c>
      <c r="D32" s="54">
        <v>0.03</v>
      </c>
      <c r="E32" s="54">
        <v>6.0000000000000001E-3</v>
      </c>
      <c r="F32" s="54"/>
      <c r="G32" s="55"/>
      <c r="H32" s="57"/>
      <c r="I32" s="55"/>
      <c r="J32" s="48"/>
      <c r="K32" s="30"/>
    </row>
    <row r="33" spans="1:11" s="29" customFormat="1" ht="18" customHeight="1" x14ac:dyDescent="0.15">
      <c r="A33" s="56" t="s">
        <v>46</v>
      </c>
      <c r="B33" s="56"/>
      <c r="C33" s="54">
        <v>0.3</v>
      </c>
      <c r="D33" s="54">
        <v>0.02</v>
      </c>
      <c r="E33" s="54">
        <v>1.4999999999999999E-2</v>
      </c>
      <c r="F33" s="54"/>
      <c r="G33" s="55"/>
      <c r="H33" s="57"/>
      <c r="I33" s="55"/>
      <c r="J33" s="48"/>
      <c r="K33" s="30"/>
    </row>
    <row r="34" spans="1:11" s="29" customFormat="1" ht="18" customHeight="1" x14ac:dyDescent="0.15">
      <c r="A34" s="56" t="s">
        <v>49</v>
      </c>
      <c r="B34" s="56"/>
      <c r="C34" s="54">
        <v>0.08</v>
      </c>
      <c r="D34" s="54">
        <v>0.04</v>
      </c>
      <c r="E34" s="54">
        <v>0.02</v>
      </c>
      <c r="F34" s="54"/>
      <c r="G34" s="55"/>
      <c r="H34" s="57"/>
      <c r="I34" s="55"/>
      <c r="J34" s="48"/>
      <c r="K34" s="30"/>
    </row>
    <row r="35" spans="1:11" s="29" customFormat="1" ht="18" customHeight="1" x14ac:dyDescent="0.15">
      <c r="A35" s="56" t="s">
        <v>50</v>
      </c>
      <c r="B35" s="56"/>
      <c r="C35" s="54">
        <v>0.2</v>
      </c>
      <c r="D35" s="54">
        <v>0.15</v>
      </c>
      <c r="E35" s="54">
        <v>0.1</v>
      </c>
      <c r="F35" s="54"/>
      <c r="G35" s="55"/>
      <c r="H35" s="57"/>
      <c r="I35" s="55"/>
      <c r="J35" s="48"/>
      <c r="K35" s="30"/>
    </row>
    <row r="36" spans="1:11" s="29" customFormat="1" ht="18" customHeight="1" x14ac:dyDescent="0.15">
      <c r="A36" s="58"/>
      <c r="B36" s="58"/>
      <c r="C36" s="58"/>
      <c r="D36" s="58"/>
      <c r="E36" s="58"/>
      <c r="F36" s="58"/>
      <c r="G36" s="55"/>
      <c r="H36" s="57"/>
      <c r="I36" s="55"/>
      <c r="J36" s="48"/>
      <c r="K36" s="30"/>
    </row>
    <row r="37" spans="1:11" s="29" customFormat="1" ht="18" customHeight="1" x14ac:dyDescent="0.15">
      <c r="A37" s="51"/>
      <c r="B37" s="48"/>
      <c r="C37" s="48"/>
      <c r="D37" s="49"/>
      <c r="E37" s="49"/>
      <c r="F37" s="49"/>
      <c r="G37" s="48"/>
      <c r="H37" s="48"/>
      <c r="I37" s="48"/>
      <c r="J37" s="48"/>
      <c r="K37" s="30"/>
    </row>
    <row r="38" spans="1:11" s="29" customFormat="1" ht="45.75" customHeight="1" x14ac:dyDescent="0.15">
      <c r="A38" s="59" t="str">
        <f>"Błąd graniczny dopuszczalny od Q1 ("&amp;TEXT(F21,"0,00")&amp;" litrów/godzinę) włącznie do Q2 ("&amp;TEXT(F22,"0,00")&amp;" litrów/godzinę) z wyłączeniem Q2 wynosi ±5% (tj. 5 litrów na każde 100 litrów) dla wodomierzy wody zimnej, ciepłej i gorącej)."</f>
        <v>Błąd graniczny dopuszczalny od Q1 (100,00 litrów/godzinę) włącznie do Q2 (250,00 litrów/godzinę) z wyłączeniem Q2 wynosi ±5% (tj. 5 litrów na każde 100 litrów) dla wodomierzy wody zimnej, ciepłej i gorącej).</v>
      </c>
      <c r="B38" s="59"/>
      <c r="C38" s="59"/>
      <c r="D38" s="59"/>
      <c r="E38" s="59"/>
      <c r="F38" s="59"/>
      <c r="G38" s="59"/>
      <c r="H38" s="59"/>
      <c r="I38" s="59"/>
      <c r="J38" s="59"/>
      <c r="K38" s="30"/>
    </row>
    <row r="39" spans="1:11" s="29" customFormat="1" ht="38.25" customHeight="1" x14ac:dyDescent="0.15">
      <c r="A39" s="59" t="str">
        <f>"Błąd graniczny dopuszczalny w przedziale górnym zakresu obciążeń od Q2 ("&amp;TEXT(F23,"0,00")&amp;" litrów/godzinę) włącznie do Q4 ("&amp;TEXT(F22,"0,00")&amp;" litrów/godzinę) z włączeniem Q4 wynosi ±2% (tj. 2 litry na 100 litrów) dla wodomierzy wody zimnej i ±3% (tj. 3 litry na 100 litrów) dla wodomierzy wody ciepłej i gorącej)."</f>
        <v>Błąd graniczny dopuszczalny w przedziale górnym zakresu obciążeń od Q2 (5000,00 litrów/godzinę) włącznie do Q4 (250,00 litrów/godzinę) z włączeniem Q4 wynosi ±2% (tj. 2 litry na 100 litrów) dla wodomierzy wody zimnej i ±3% (tj. 3 litry na 100 litrów) dla wodomierzy wody ciepłej i gorącej).</v>
      </c>
      <c r="B39" s="59"/>
      <c r="C39" s="59"/>
      <c r="D39" s="59"/>
      <c r="E39" s="59"/>
      <c r="F39" s="59"/>
      <c r="G39" s="59"/>
      <c r="H39" s="59"/>
      <c r="I39" s="59"/>
      <c r="J39" s="59"/>
      <c r="K39" s="30"/>
    </row>
    <row r="40" spans="1:11" s="29" customFormat="1" ht="45.75" customHeight="1" x14ac:dyDescent="0.15">
      <c r="A40" s="38"/>
      <c r="B40" s="38"/>
      <c r="C40" s="38"/>
      <c r="D40" s="38"/>
      <c r="E40" s="38"/>
      <c r="F40" s="38"/>
      <c r="G40" s="38"/>
      <c r="H40" s="38"/>
      <c r="I40" s="38"/>
      <c r="J40" s="38"/>
      <c r="K40" s="30"/>
    </row>
    <row r="41" spans="1:11" x14ac:dyDescent="0.25">
      <c r="A41" s="38"/>
      <c r="B41" s="38"/>
      <c r="C41" s="38"/>
      <c r="D41" s="38"/>
      <c r="E41" s="38"/>
      <c r="F41" s="38"/>
      <c r="G41" s="38"/>
      <c r="H41" s="38"/>
      <c r="I41" s="38"/>
      <c r="J41" s="38"/>
      <c r="K41" s="1"/>
    </row>
    <row r="42" spans="1:11" s="2" customFormat="1" ht="11.25" x14ac:dyDescent="0.2">
      <c r="A42" s="37" t="s">
        <v>41</v>
      </c>
      <c r="B42" s="37"/>
      <c r="C42" s="37"/>
      <c r="D42" s="37"/>
      <c r="E42" s="37"/>
      <c r="F42" s="37"/>
      <c r="G42" s="37"/>
      <c r="H42" s="37"/>
      <c r="I42" s="37"/>
      <c r="J42" s="37"/>
      <c r="K42" s="32"/>
    </row>
    <row r="43" spans="1:11" s="2" customFormat="1" ht="15" customHeight="1" x14ac:dyDescent="0.2">
      <c r="A43" s="1"/>
      <c r="B43" s="1"/>
      <c r="C43" s="1"/>
      <c r="D43" s="1"/>
      <c r="E43" s="1"/>
      <c r="F43" s="1"/>
      <c r="G43" s="1"/>
      <c r="H43" s="1"/>
      <c r="I43" s="1"/>
      <c r="J43" s="1"/>
      <c r="K43" s="32"/>
    </row>
    <row r="44" spans="1:11" s="2" customFormat="1" ht="11.25" x14ac:dyDescent="0.2">
      <c r="A44" s="32" t="s">
        <v>17</v>
      </c>
      <c r="B44" s="32"/>
      <c r="C44" s="32"/>
      <c r="D44" s="32"/>
      <c r="E44" s="32"/>
      <c r="F44" s="32"/>
      <c r="G44" s="32"/>
      <c r="H44" s="32"/>
      <c r="I44" s="32"/>
      <c r="J44" s="32"/>
      <c r="K44" s="32"/>
    </row>
    <row r="45" spans="1:11" s="2" customFormat="1" ht="11.25" x14ac:dyDescent="0.2">
      <c r="A45" s="33" t="s">
        <v>18</v>
      </c>
      <c r="B45" s="33"/>
      <c r="C45" s="33"/>
      <c r="D45" s="33"/>
      <c r="E45" s="33"/>
      <c r="F45" s="32"/>
      <c r="G45" s="32"/>
      <c r="H45" s="32"/>
      <c r="I45" s="32"/>
      <c r="J45" s="32"/>
      <c r="K45" s="32"/>
    </row>
    <row r="46" spans="1:11" s="2" customFormat="1" ht="11.25" x14ac:dyDescent="0.2">
      <c r="A46" s="34">
        <v>1</v>
      </c>
      <c r="B46" s="34">
        <v>1.6</v>
      </c>
      <c r="C46" s="34">
        <v>2.5</v>
      </c>
      <c r="D46" s="34">
        <v>4</v>
      </c>
      <c r="E46" s="34">
        <v>6.3</v>
      </c>
      <c r="F46" s="32"/>
      <c r="G46" s="32"/>
      <c r="H46" s="32"/>
      <c r="I46" s="32"/>
      <c r="J46" s="32"/>
      <c r="K46" s="32"/>
    </row>
    <row r="47" spans="1:11" s="2" customFormat="1" ht="11.25" x14ac:dyDescent="0.2">
      <c r="A47" s="35">
        <v>10</v>
      </c>
      <c r="B47" s="35">
        <v>16</v>
      </c>
      <c r="C47" s="35">
        <v>25</v>
      </c>
      <c r="D47" s="35">
        <v>40</v>
      </c>
      <c r="E47" s="35">
        <v>63</v>
      </c>
      <c r="F47" s="32"/>
      <c r="G47" s="32"/>
      <c r="H47" s="32"/>
      <c r="I47" s="32"/>
      <c r="J47" s="32"/>
      <c r="K47" s="32"/>
    </row>
    <row r="48" spans="1:11" s="3" customFormat="1" ht="11.25" x14ac:dyDescent="0.15">
      <c r="A48" s="35">
        <v>100</v>
      </c>
      <c r="B48" s="35">
        <v>160</v>
      </c>
      <c r="C48" s="35">
        <v>250</v>
      </c>
      <c r="D48" s="35">
        <v>400</v>
      </c>
      <c r="E48" s="35">
        <v>630</v>
      </c>
      <c r="F48" s="32"/>
      <c r="G48" s="32"/>
      <c r="H48" s="32"/>
      <c r="I48" s="32"/>
      <c r="J48" s="32"/>
      <c r="K48" s="31"/>
    </row>
    <row r="49" spans="1:14" s="3" customFormat="1" ht="11.25" x14ac:dyDescent="0.15">
      <c r="A49" s="35">
        <v>1000</v>
      </c>
      <c r="B49" s="35">
        <v>1600</v>
      </c>
      <c r="C49" s="35">
        <v>2500</v>
      </c>
      <c r="D49" s="35">
        <v>4000</v>
      </c>
      <c r="E49" s="35">
        <v>6300</v>
      </c>
      <c r="F49" s="32"/>
      <c r="G49" s="32"/>
      <c r="H49" s="32"/>
      <c r="I49" s="32"/>
      <c r="J49" s="32"/>
    </row>
    <row r="50" spans="1:14" s="3" customFormat="1" ht="10.5" x14ac:dyDescent="0.15">
      <c r="A50" s="31"/>
      <c r="B50" s="31"/>
      <c r="C50" s="31"/>
      <c r="D50" s="31"/>
      <c r="E50" s="31"/>
      <c r="F50" s="31"/>
      <c r="G50" s="31"/>
      <c r="H50" s="31"/>
      <c r="I50" s="31"/>
      <c r="J50" s="31"/>
    </row>
    <row r="51" spans="1:14" s="3" customFormat="1" ht="10.5" x14ac:dyDescent="0.15"/>
    <row r="52" spans="1:14" s="3" customFormat="1" ht="21" customHeight="1" x14ac:dyDescent="0.15">
      <c r="A52" s="3" t="s">
        <v>16</v>
      </c>
      <c r="B52" s="3" t="s">
        <v>30</v>
      </c>
    </row>
    <row r="53" spans="1:14" s="3" customFormat="1" ht="24" customHeight="1" thickBot="1" x14ac:dyDescent="0.2"/>
    <row r="54" spans="1:14" s="3" customFormat="1" ht="46.5" customHeight="1" x14ac:dyDescent="0.15">
      <c r="A54" s="15" t="s">
        <v>7</v>
      </c>
      <c r="B54" s="16"/>
      <c r="C54" s="12" t="s">
        <v>8</v>
      </c>
      <c r="D54" s="8"/>
      <c r="E54" s="8"/>
      <c r="F54" s="21"/>
      <c r="G54" s="7" t="s">
        <v>9</v>
      </c>
      <c r="H54" s="8"/>
      <c r="I54" s="21"/>
      <c r="J54" s="39" t="s">
        <v>10</v>
      </c>
      <c r="K54" s="40"/>
      <c r="L54" s="40"/>
      <c r="M54" s="40"/>
      <c r="N54" s="41"/>
    </row>
    <row r="55" spans="1:14" s="3" customFormat="1" ht="28.5" customHeight="1" x14ac:dyDescent="0.15">
      <c r="A55" s="17" t="s">
        <v>12</v>
      </c>
      <c r="B55" s="18"/>
      <c r="C55" s="13">
        <v>15</v>
      </c>
      <c r="D55" s="5">
        <v>15</v>
      </c>
      <c r="E55" s="6" t="s">
        <v>11</v>
      </c>
      <c r="F55" s="22">
        <v>20</v>
      </c>
      <c r="G55" s="9">
        <v>25</v>
      </c>
      <c r="H55" s="6" t="s">
        <v>14</v>
      </c>
      <c r="I55" s="22">
        <v>40</v>
      </c>
      <c r="J55" s="9">
        <v>40</v>
      </c>
      <c r="K55" s="5">
        <v>50</v>
      </c>
      <c r="L55" s="5">
        <v>65</v>
      </c>
      <c r="M55" s="5">
        <v>80</v>
      </c>
      <c r="N55" s="10">
        <v>100</v>
      </c>
    </row>
    <row r="56" spans="1:14" s="3" customFormat="1" ht="10.5" x14ac:dyDescent="0.15">
      <c r="A56" s="17" t="s">
        <v>15</v>
      </c>
      <c r="B56" s="18"/>
      <c r="C56" s="13">
        <v>0.6</v>
      </c>
      <c r="D56" s="5">
        <v>1</v>
      </c>
      <c r="E56" s="5">
        <v>1.5</v>
      </c>
      <c r="F56" s="22">
        <v>2.5</v>
      </c>
      <c r="G56" s="9">
        <v>3.5</v>
      </c>
      <c r="H56" s="5">
        <v>6</v>
      </c>
      <c r="I56" s="22">
        <v>10</v>
      </c>
      <c r="J56" s="9">
        <v>15</v>
      </c>
      <c r="K56" s="5">
        <v>15</v>
      </c>
      <c r="L56" s="5">
        <v>25</v>
      </c>
      <c r="M56" s="5">
        <v>40</v>
      </c>
      <c r="N56" s="10">
        <v>60</v>
      </c>
    </row>
    <row r="57" spans="1:14" s="3" customFormat="1" ht="11.25" thickBot="1" x14ac:dyDescent="0.2">
      <c r="A57" s="19" t="s">
        <v>13</v>
      </c>
      <c r="B57" s="20"/>
      <c r="C57" s="14">
        <v>1</v>
      </c>
      <c r="D57" s="11">
        <v>1.6</v>
      </c>
      <c r="E57" s="11">
        <v>2.5</v>
      </c>
      <c r="F57" s="23">
        <v>4</v>
      </c>
      <c r="G57" s="24">
        <v>6.3</v>
      </c>
      <c r="H57" s="25">
        <v>10</v>
      </c>
      <c r="I57" s="28">
        <v>16</v>
      </c>
      <c r="J57" s="24">
        <v>25</v>
      </c>
      <c r="K57" s="25">
        <v>25</v>
      </c>
      <c r="L57" s="25">
        <v>40</v>
      </c>
      <c r="M57" s="25">
        <v>63</v>
      </c>
      <c r="N57" s="26">
        <v>100</v>
      </c>
    </row>
    <row r="58" spans="1:14" s="3" customFormat="1" ht="10.5" x14ac:dyDescent="0.15"/>
    <row r="59" spans="1:14" s="3" customFormat="1" ht="10.5" x14ac:dyDescent="0.15"/>
    <row r="60" spans="1:14" s="3" customFormat="1" ht="30" customHeight="1" x14ac:dyDescent="0.15">
      <c r="A60" s="3" t="s">
        <v>19</v>
      </c>
    </row>
    <row r="61" spans="1:14" s="3" customFormat="1" ht="41.25" customHeight="1" x14ac:dyDescent="0.15"/>
    <row r="62" spans="1:14" s="3" customFormat="1" ht="10.5" x14ac:dyDescent="0.15">
      <c r="A62" s="4" t="s">
        <v>20</v>
      </c>
      <c r="B62" s="4"/>
      <c r="C62" s="5"/>
      <c r="D62" s="5" t="s">
        <v>23</v>
      </c>
      <c r="E62" s="36"/>
      <c r="F62" s="5" t="s">
        <v>24</v>
      </c>
      <c r="G62" s="36"/>
      <c r="H62" s="5" t="s">
        <v>25</v>
      </c>
      <c r="I62" s="5" t="s">
        <v>26</v>
      </c>
    </row>
    <row r="63" spans="1:14" s="3" customFormat="1" ht="42" x14ac:dyDescent="0.15">
      <c r="A63" s="4" t="s">
        <v>21</v>
      </c>
      <c r="B63" s="4"/>
      <c r="C63" s="5" t="s">
        <v>22</v>
      </c>
      <c r="D63" s="5">
        <v>40</v>
      </c>
      <c r="E63" s="5" t="s">
        <v>27</v>
      </c>
      <c r="F63" s="5">
        <v>80</v>
      </c>
      <c r="G63" s="5" t="s">
        <v>28</v>
      </c>
      <c r="H63" s="5">
        <v>160</v>
      </c>
      <c r="I63" s="5" t="s">
        <v>29</v>
      </c>
      <c r="J63" s="27"/>
    </row>
    <row r="64" spans="1:14" s="3" customFormat="1" ht="10.5" x14ac:dyDescent="0.15"/>
    <row r="65" spans="1:10" s="3" customFormat="1" ht="10.5" x14ac:dyDescent="0.15"/>
    <row r="66" spans="1:10" s="3" customFormat="1" ht="10.5" x14ac:dyDescent="0.15"/>
    <row r="67" spans="1:10" s="3" customFormat="1" ht="10.5" x14ac:dyDescent="0.15"/>
    <row r="68" spans="1:10" s="3" customFormat="1" ht="10.5" x14ac:dyDescent="0.15"/>
    <row r="69" spans="1:10" s="3" customFormat="1" ht="10.5" x14ac:dyDescent="0.15"/>
    <row r="70" spans="1:10" s="3" customFormat="1" ht="10.5" x14ac:dyDescent="0.15"/>
    <row r="71" spans="1:10" x14ac:dyDescent="0.25">
      <c r="A71" s="3"/>
      <c r="B71" s="3"/>
      <c r="C71" s="3"/>
      <c r="D71" s="3"/>
      <c r="E71" s="3"/>
      <c r="F71" s="3"/>
      <c r="G71" s="3"/>
      <c r="H71" s="3"/>
      <c r="I71" s="3"/>
      <c r="J71" s="3"/>
    </row>
    <row r="72" spans="1:10" x14ac:dyDescent="0.25">
      <c r="A72" s="3"/>
      <c r="B72" s="3"/>
      <c r="C72" s="3"/>
      <c r="D72" s="3"/>
      <c r="E72" s="3"/>
      <c r="F72" s="3"/>
      <c r="G72" s="3"/>
      <c r="H72" s="3"/>
      <c r="I72" s="3"/>
      <c r="J72" s="3"/>
    </row>
  </sheetData>
  <mergeCells count="34">
    <mergeCell ref="D25:E25"/>
    <mergeCell ref="A31:B31"/>
    <mergeCell ref="A38:J38"/>
    <mergeCell ref="A39:J39"/>
    <mergeCell ref="A29:B29"/>
    <mergeCell ref="A32:B32"/>
    <mergeCell ref="A33:B33"/>
    <mergeCell ref="A34:B34"/>
    <mergeCell ref="A35:B35"/>
    <mergeCell ref="A12:J12"/>
    <mergeCell ref="A13:J13"/>
    <mergeCell ref="A16:J16"/>
    <mergeCell ref="A17:J17"/>
    <mergeCell ref="A42:J42"/>
    <mergeCell ref="B20:E20"/>
    <mergeCell ref="B21:E21"/>
    <mergeCell ref="B22:E22"/>
    <mergeCell ref="B23:E23"/>
    <mergeCell ref="A30:B30"/>
    <mergeCell ref="B3:E3"/>
    <mergeCell ref="B4:E4"/>
    <mergeCell ref="B5:E5"/>
    <mergeCell ref="B6:E6"/>
    <mergeCell ref="A10:E10"/>
    <mergeCell ref="A11:E11"/>
    <mergeCell ref="A45:E45"/>
    <mergeCell ref="A62:B62"/>
    <mergeCell ref="A63:B63"/>
    <mergeCell ref="A56:B56"/>
    <mergeCell ref="A55:B55"/>
    <mergeCell ref="A57:B57"/>
    <mergeCell ref="A54:B54"/>
    <mergeCell ref="C54:F54"/>
    <mergeCell ref="G54:I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Zimnicki</dc:creator>
  <cp:lastModifiedBy>Robert Zimnicki</cp:lastModifiedBy>
  <dcterms:created xsi:type="dcterms:W3CDTF">2018-01-03T23:16:44Z</dcterms:created>
  <dcterms:modified xsi:type="dcterms:W3CDTF">2018-01-04T00:46:33Z</dcterms:modified>
</cp:coreProperties>
</file>